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D:\O\AV\039\1 výzva\"/>
    </mc:Choice>
  </mc:AlternateContent>
  <xr:revisionPtr revIDLastSave="0" documentId="13_ncr:1_{D9F0A477-7121-4341-A8A6-5A4CE8E176E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AVT!$B$1:$T$17</definedName>
  </definedNames>
  <calcPr calcId="191029"/>
</workbook>
</file>

<file path=xl/calcChain.xml><?xml version="1.0" encoding="utf-8"?>
<calcChain xmlns="http://schemas.openxmlformats.org/spreadsheetml/2006/main">
  <c r="S12" i="1" l="1"/>
  <c r="T12" i="1"/>
  <c r="S13" i="1"/>
  <c r="T13" i="1"/>
  <c r="S14" i="1"/>
  <c r="T14" i="1"/>
  <c r="P12" i="1"/>
  <c r="P13" i="1"/>
  <c r="P14" i="1"/>
  <c r="S11" i="1" l="1"/>
  <c r="P11" i="1"/>
  <c r="T11" i="1" l="1"/>
  <c r="S10" i="1"/>
  <c r="T10" i="1"/>
  <c r="P10" i="1"/>
  <c r="T9" i="1" l="1"/>
  <c r="S9" i="1"/>
  <c r="P9" i="1" l="1"/>
  <c r="S8" i="1" l="1"/>
  <c r="T8" i="1"/>
  <c r="P8" i="1"/>
  <c r="S7" i="1" l="1"/>
  <c r="R17" i="1" s="1"/>
  <c r="T7" i="1"/>
  <c r="P7" i="1"/>
  <c r="Q17" i="1" s="1"/>
</calcChain>
</file>

<file path=xl/sharedStrings.xml><?xml version="1.0" encoding="utf-8"?>
<sst xmlns="http://schemas.openxmlformats.org/spreadsheetml/2006/main" count="68" uniqueCount="53">
  <si>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</si>
  <si>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</si>
  <si>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</si>
  <si>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</si>
  <si>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</si>
  <si>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</si>
  <si>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</si>
  <si>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</si>
  <si>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</si>
  <si>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</si>
  <si>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</si>
  <si>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</si>
  <si>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23224300-3 - Televizní přístroje</t>
  </si>
  <si>
    <t>32342410-9 - Zvukařské vybavení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</si>
  <si>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</si>
  <si>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</si>
  <si>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</si>
  <si>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</si>
  <si>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</si>
  <si>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</si>
  <si>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</si>
  <si>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</si>
  <si>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</si>
  <si>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</si>
  <si>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</si>
  <si>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</si>
  <si>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</si>
  <si>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</si>
  <si>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</si>
  <si>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t>Pokud financováno z projektových prostředků, pak ŘEŠITEL uvede: NÁZEV A ČÍSLO DOTAČNÍHO PROJEKTU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</si>
  <si>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</si>
  <si>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</si>
  <si>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Příloha č. 2 Kupní smlouvy - technická specifikace
Audiovizuální technika (II.) 039 - 2021</t>
  </si>
  <si>
    <t xml:space="preserve">Audio rozhraní 2-vstupové  </t>
  </si>
  <si>
    <t xml:space="preserve">Audio rozhraní 1-vstupové  </t>
  </si>
  <si>
    <t xml:space="preserve">Audio rozhraní s linkovými vstupy a výstupy </t>
  </si>
  <si>
    <t xml:space="preserve">Audio rozhraní 4-vstupové  </t>
  </si>
  <si>
    <t>Mikrofonní předzesilovač 8 kanálový s digitálním výstupem</t>
  </si>
  <si>
    <t>Audio rozhraní ADAT</t>
  </si>
  <si>
    <t>Mikrofon kondenzátorový</t>
  </si>
  <si>
    <t>LCD TV/zobrazovací panel 65"</t>
  </si>
  <si>
    <t>Společná faktura</t>
  </si>
  <si>
    <t>Záruka na zboží 10 let u výrobce.</t>
  </si>
  <si>
    <t>Ing. Ladislav Zuzjak, Ph.D.,
Tel.:  603 453 788,
37763 4598</t>
  </si>
  <si>
    <t>Univerzitní 26,
301 00  Plzeň, 
Fakulta elektrotechnická - Katedra materiálů a technologií, 
místnost EL 305</t>
  </si>
  <si>
    <t>2 mikrofonní/linkové vstupy na kombinovaném konektoru XLR/Jack (Combo), 
možnost zapnutí fantomového napájení mikrofonů 48 V u mikrofonních vstupů,
regulace vstupní citlivosti nezávisle pro každý vstup pomocí samostatného ovladače, 
2 linkové výstupy na konektorech Jack 1/4",
SW ovladače s podporou minimálně pro Win7/Win10 s podporou standardu ASIO, 
připojení k počítači pomocí USB, kompatibilita s USB 2,
sluchátkový výstup (konektor 1/4" Jack) se samostatnou regulací hlasitosti.</t>
  </si>
  <si>
    <t>1 mikrofonní/linkový vstup na kombinovaném konektoru XLR/Jack (Combo),
možnost zapnutí fantomového napájení 48 V u mikrofonního vstupu, 
2 linkové výstupy na konektorech Jack 1/4" nebo Cinch, 
SW ovladače s podporou minimálně pro Win7/Win10 s podporou standardu ASIO, 
připojení k počítači pomocí USB, kompatibilita s USB 2, 
sluchátkový výstup (konektor 1/4" Jack).</t>
  </si>
  <si>
    <t>2 linkové vstupy na konektorech 1/4" Jack, 
2 linkové výstupy na konektorech Jack 1/4", 
digitální výstup (optický nebo koaxiální),
SW ovladače s podporou minimálně pro Win7/Win10 s podporou standardu ASIO, 
připojení k počítači pomocí USB, kompatibilita s USB 2, 
sluchátkový výstup (konektor 1/4" Jack).</t>
  </si>
  <si>
    <t>4 mikrofonní/linkové vstupy na kombinovaném konektoru XLR/Jack (Combo), 
možnost zapnutí fantomového napájení mikrofonů 48 V u mikrofonních vstupů, 
regulace vstupní citlivosti nezávisle pro každý vstup pomocí samostatného ovladače,
4 linkové výstupy na konektorech Jack 1/4", 
SW ovladače s podporou minimálně pro Win7/Win10 s podporou standardu ASIO, 
připojení k počítači pomocí USB, MIDI vstup a výsup, kompatibilita s USB 2,
sluchátkový výstup (konektor 1/4" Jack) se samostatnou regulací hlasitosti.</t>
  </si>
  <si>
    <t>8 mikrofonních vstupů XLR s možností připojit Jack, 
možnost zapnutí fantomového napájení 48 V u mikrofonního vstupu, 
regulace citlivosti pro každý vstup zvlášť, 
8 linkových výstupů XLR,
rozhraní ADAT, 
možnost externí synchronizace.</t>
  </si>
  <si>
    <t xml:space="preserve">4 vstupní a 4 výstupní ADAT optické kanály, 
USB 2.0 rozhraní pro PC, 
sluchátkový výstup. </t>
  </si>
  <si>
    <t>Sada dvou kondenzatorových mikrofonů s vyměnitelnou vložkou, 
v sadě budou dvě vložky s kulovou směrovou charakteristikou, dvě s kradioidní směrovou charakteristikou, 
součástí sady bude přepravní kufřík, dva držáky mikrofonů a molitanové protivětrné kryty. 
Max. SPL alespoň 156 dB, 
hmotnost do 120g, 
průměr 20 mm, 
min. 10 letá záruka u výrobce,
možnost zapnutí útlumového článku -10 a -20 dB, zapínatelná horní propust 75 a 150 Hz.</t>
  </si>
  <si>
    <t>LCD televize/zobrazovací panel s úhlopříčkou 65", 
operační systém Android TV, 
rozlišení 4K UHD, 
obnovovací frekvence panelu 100 Hz, 
možnost použít VESA držák 400X200, 
podpora Dolby Atmos, podpora HDR10+, podpora chromecast, integrovaný soundbar.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</si>
</sst>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9" fillId="0" borderId="0"/>
  </cellStyleXfs>
  <cellXfs count="11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0" fontId="21" fillId="5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4" fillId="0" borderId="0" xfId="0" applyFont="1" applyAlignment="1">
      <alignment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6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3" borderId="10" xfId="0" applyNumberFormat="1" applyFill="1" applyBorder="1" applyAlignment="1">
      <alignment horizontal="right" vertical="center" indent="1"/>
    </xf>
    <xf numFmtId="0" fontId="4" fillId="3" borderId="10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164" fontId="10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0" fontId="17" fillId="4" borderId="20" xfId="0" applyFont="1" applyFill="1" applyBorder="1" applyAlignment="1">
      <alignment horizontal="center" vertical="center" wrapText="1"/>
    </xf>
    <xf numFmtId="0" fontId="17" fillId="4" borderId="13" xfId="0" applyFont="1" applyFill="1" applyBorder="1" applyAlignment="1" applyProtection="1">
      <alignment horizontal="center" vertical="center" wrapText="1"/>
      <protection locked="0"/>
    </xf>
    <xf numFmtId="0" fontId="17" fillId="4" borderId="10" xfId="0" applyFont="1" applyFill="1" applyBorder="1" applyAlignment="1" applyProtection="1">
      <alignment horizontal="center" vertical="center" wrapText="1"/>
      <protection locked="0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4"/>
  <sheetViews>
    <sheetView tabSelected="1" zoomScale="62" zoomScaleNormal="62" workbookViewId="0">
      <selection activeCell="O7" sqref="O7:O14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26.5703125" style="1" customWidth="1"/>
    <col min="7" max="7" width="27.85546875" style="1" customWidth="1"/>
    <col min="8" max="8" width="22.5703125" style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37.5703125" style="5" customWidth="1"/>
    <col min="13" max="13" width="26.5703125" style="5" customWidth="1"/>
    <col min="14" max="14" width="44.140625" style="1" customWidth="1"/>
    <col min="15" max="15" width="28" style="1" customWidth="1"/>
    <col min="16" max="16" width="17.14062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3.42578125" style="5" hidden="1" customWidth="1"/>
    <col min="22" max="22" width="40.5703125" style="4" customWidth="1"/>
    <col min="23" max="16384" width="9.140625" style="5"/>
  </cols>
  <sheetData>
    <row r="1" spans="1:22" ht="42.6" customHeight="1" x14ac:dyDescent="0.25">
      <c r="B1" s="83" t="s">
        <v>32</v>
      </c>
      <c r="C1" s="84"/>
      <c r="D1" s="84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3" t="s">
        <v>30</v>
      </c>
      <c r="I6" s="35" t="s">
        <v>17</v>
      </c>
      <c r="J6" s="35" t="s">
        <v>18</v>
      </c>
      <c r="K6" s="24" t="s">
        <v>29</v>
      </c>
      <c r="L6" s="35" t="s">
        <v>19</v>
      </c>
      <c r="M6" s="39" t="s">
        <v>20</v>
      </c>
      <c r="N6" s="35" t="s">
        <v>21</v>
      </c>
      <c r="O6" s="35" t="s">
        <v>22</v>
      </c>
      <c r="P6" s="35" t="s">
        <v>23</v>
      </c>
      <c r="Q6" s="24" t="s">
        <v>6</v>
      </c>
      <c r="R6" s="25" t="s">
        <v>7</v>
      </c>
      <c r="S6" s="77" t="s">
        <v>8</v>
      </c>
      <c r="T6" s="77" t="s">
        <v>9</v>
      </c>
      <c r="U6" s="35" t="s">
        <v>24</v>
      </c>
      <c r="V6" s="35" t="s">
        <v>25</v>
      </c>
    </row>
    <row r="7" spans="1:22" ht="126" customHeight="1" thickTop="1" x14ac:dyDescent="0.25">
      <c r="A7" s="26"/>
      <c r="B7" s="47">
        <v>1</v>
      </c>
      <c r="C7" s="59" t="s">
        <v>33</v>
      </c>
      <c r="D7" s="48">
        <v>2</v>
      </c>
      <c r="E7" s="49" t="s">
        <v>27</v>
      </c>
      <c r="F7" s="72" t="s">
        <v>45</v>
      </c>
      <c r="G7" s="111"/>
      <c r="H7" s="108"/>
      <c r="I7" s="90" t="s">
        <v>41</v>
      </c>
      <c r="J7" s="93" t="s">
        <v>28</v>
      </c>
      <c r="K7" s="96"/>
      <c r="L7" s="105"/>
      <c r="M7" s="90" t="s">
        <v>43</v>
      </c>
      <c r="N7" s="90" t="s">
        <v>44</v>
      </c>
      <c r="O7" s="99">
        <v>21</v>
      </c>
      <c r="P7" s="50">
        <f>D7*Q7</f>
        <v>6400</v>
      </c>
      <c r="Q7" s="51">
        <v>3200</v>
      </c>
      <c r="R7" s="114"/>
      <c r="S7" s="52">
        <f>D7*R7</f>
        <v>0</v>
      </c>
      <c r="T7" s="53" t="str">
        <f t="shared" ref="T7" si="0">IF(ISNUMBER(R7), IF(R7&gt;Q7,"NEVYHOVUJE","VYHOVUJE")," ")</f>
        <v xml:space="preserve"> </v>
      </c>
      <c r="U7" s="102"/>
      <c r="V7" s="49" t="s">
        <v>13</v>
      </c>
    </row>
    <row r="8" spans="1:22" ht="106.15" customHeight="1" x14ac:dyDescent="0.25">
      <c r="A8" s="26"/>
      <c r="B8" s="54">
        <v>2</v>
      </c>
      <c r="C8" s="58" t="s">
        <v>34</v>
      </c>
      <c r="D8" s="55">
        <v>4</v>
      </c>
      <c r="E8" s="56" t="s">
        <v>27</v>
      </c>
      <c r="F8" s="73" t="s">
        <v>46</v>
      </c>
      <c r="G8" s="112"/>
      <c r="H8" s="109"/>
      <c r="I8" s="91"/>
      <c r="J8" s="94"/>
      <c r="K8" s="97"/>
      <c r="L8" s="106"/>
      <c r="M8" s="91"/>
      <c r="N8" s="91"/>
      <c r="O8" s="100"/>
      <c r="P8" s="44">
        <f>D8*Q8</f>
        <v>7000</v>
      </c>
      <c r="Q8" s="57">
        <v>1750</v>
      </c>
      <c r="R8" s="115"/>
      <c r="S8" s="45">
        <f>D8*R8</f>
        <v>0</v>
      </c>
      <c r="T8" s="46" t="str">
        <f t="shared" ref="T8:T9" si="1">IF(ISNUMBER(R8), IF(R8&gt;Q8,"NEVYHOVUJE","VYHOVUJE")," ")</f>
        <v xml:space="preserve"> </v>
      </c>
      <c r="U8" s="103"/>
      <c r="V8" s="56" t="s">
        <v>13</v>
      </c>
    </row>
    <row r="9" spans="1:22" ht="125.45" customHeight="1" x14ac:dyDescent="0.25">
      <c r="A9" s="26"/>
      <c r="B9" s="54">
        <v>3</v>
      </c>
      <c r="C9" s="58" t="s">
        <v>35</v>
      </c>
      <c r="D9" s="55">
        <v>2</v>
      </c>
      <c r="E9" s="56" t="s">
        <v>27</v>
      </c>
      <c r="F9" s="73" t="s">
        <v>47</v>
      </c>
      <c r="G9" s="112"/>
      <c r="H9" s="109"/>
      <c r="I9" s="91"/>
      <c r="J9" s="94"/>
      <c r="K9" s="97"/>
      <c r="L9" s="106"/>
      <c r="M9" s="91"/>
      <c r="N9" s="91"/>
      <c r="O9" s="100"/>
      <c r="P9" s="44">
        <f>D9*Q9</f>
        <v>3900</v>
      </c>
      <c r="Q9" s="57">
        <v>1950</v>
      </c>
      <c r="R9" s="115"/>
      <c r="S9" s="45">
        <f>D9*R9</f>
        <v>0</v>
      </c>
      <c r="T9" s="46" t="str">
        <f t="shared" si="1"/>
        <v xml:space="preserve"> </v>
      </c>
      <c r="U9" s="103"/>
      <c r="V9" s="56" t="s">
        <v>13</v>
      </c>
    </row>
    <row r="10" spans="1:22" ht="138" customHeight="1" x14ac:dyDescent="0.25">
      <c r="A10" s="26"/>
      <c r="B10" s="54">
        <v>4</v>
      </c>
      <c r="C10" s="61" t="s">
        <v>36</v>
      </c>
      <c r="D10" s="55">
        <v>1</v>
      </c>
      <c r="E10" s="56" t="s">
        <v>27</v>
      </c>
      <c r="F10" s="73" t="s">
        <v>48</v>
      </c>
      <c r="G10" s="112"/>
      <c r="H10" s="109"/>
      <c r="I10" s="91"/>
      <c r="J10" s="94"/>
      <c r="K10" s="97"/>
      <c r="L10" s="106"/>
      <c r="M10" s="91"/>
      <c r="N10" s="91"/>
      <c r="O10" s="100"/>
      <c r="P10" s="44">
        <f>D10*Q10</f>
        <v>6200</v>
      </c>
      <c r="Q10" s="57">
        <v>6200</v>
      </c>
      <c r="R10" s="115"/>
      <c r="S10" s="45">
        <f>D10*R10</f>
        <v>0</v>
      </c>
      <c r="T10" s="46" t="str">
        <f t="shared" ref="T10" si="2">IF(ISNUMBER(R10), IF(R10&gt;Q10,"NEVYHOVUJE","VYHOVUJE")," ")</f>
        <v xml:space="preserve"> </v>
      </c>
      <c r="U10" s="103"/>
      <c r="V10" s="56" t="s">
        <v>13</v>
      </c>
    </row>
    <row r="11" spans="1:22" ht="111" customHeight="1" x14ac:dyDescent="0.25">
      <c r="A11" s="26"/>
      <c r="B11" s="54">
        <v>5</v>
      </c>
      <c r="C11" s="60" t="s">
        <v>37</v>
      </c>
      <c r="D11" s="55">
        <v>2</v>
      </c>
      <c r="E11" s="56" t="s">
        <v>27</v>
      </c>
      <c r="F11" s="73" t="s">
        <v>49</v>
      </c>
      <c r="G11" s="112"/>
      <c r="H11" s="109"/>
      <c r="I11" s="91"/>
      <c r="J11" s="94"/>
      <c r="K11" s="97"/>
      <c r="L11" s="106"/>
      <c r="M11" s="91"/>
      <c r="N11" s="91"/>
      <c r="O11" s="100"/>
      <c r="P11" s="44">
        <f>D11*Q11</f>
        <v>7500</v>
      </c>
      <c r="Q11" s="57">
        <v>3750</v>
      </c>
      <c r="R11" s="115"/>
      <c r="S11" s="45">
        <f>D11*R11</f>
        <v>0</v>
      </c>
      <c r="T11" s="46" t="str">
        <f t="shared" ref="T11" si="3">IF(ISNUMBER(R11), IF(R11&gt;Q11,"NEVYHOVUJE","VYHOVUJE")," ")</f>
        <v xml:space="preserve"> </v>
      </c>
      <c r="U11" s="103"/>
      <c r="V11" s="56" t="s">
        <v>13</v>
      </c>
    </row>
    <row r="12" spans="1:22" ht="106.5" customHeight="1" x14ac:dyDescent="0.25">
      <c r="A12" s="26"/>
      <c r="B12" s="54">
        <v>6</v>
      </c>
      <c r="C12" s="58" t="s">
        <v>38</v>
      </c>
      <c r="D12" s="55">
        <v>1</v>
      </c>
      <c r="E12" s="56" t="s">
        <v>27</v>
      </c>
      <c r="F12" s="73" t="s">
        <v>50</v>
      </c>
      <c r="G12" s="112"/>
      <c r="H12" s="109"/>
      <c r="I12" s="91"/>
      <c r="J12" s="94"/>
      <c r="K12" s="97"/>
      <c r="L12" s="107"/>
      <c r="M12" s="91"/>
      <c r="N12" s="91"/>
      <c r="O12" s="100"/>
      <c r="P12" s="44">
        <f>D12*Q12</f>
        <v>7850</v>
      </c>
      <c r="Q12" s="57">
        <v>7850</v>
      </c>
      <c r="R12" s="115"/>
      <c r="S12" s="45">
        <f>D12*R12</f>
        <v>0</v>
      </c>
      <c r="T12" s="46" t="str">
        <f t="shared" ref="T12:T14" si="4">IF(ISNUMBER(R12), IF(R12&gt;Q12,"NEVYHOVUJE","VYHOVUJE")," ")</f>
        <v xml:space="preserve"> </v>
      </c>
      <c r="U12" s="103"/>
      <c r="V12" s="56" t="s">
        <v>13</v>
      </c>
    </row>
    <row r="13" spans="1:22" ht="139.15" customHeight="1" x14ac:dyDescent="0.25">
      <c r="A13" s="26"/>
      <c r="B13" s="54">
        <v>7</v>
      </c>
      <c r="C13" s="60" t="s">
        <v>39</v>
      </c>
      <c r="D13" s="55">
        <v>4</v>
      </c>
      <c r="E13" s="56" t="s">
        <v>27</v>
      </c>
      <c r="F13" s="73" t="s">
        <v>51</v>
      </c>
      <c r="G13" s="112"/>
      <c r="H13" s="110"/>
      <c r="I13" s="91"/>
      <c r="J13" s="94"/>
      <c r="K13" s="97"/>
      <c r="L13" s="71" t="s">
        <v>42</v>
      </c>
      <c r="M13" s="91"/>
      <c r="N13" s="91"/>
      <c r="O13" s="100"/>
      <c r="P13" s="44">
        <f>D13*Q13</f>
        <v>54000</v>
      </c>
      <c r="Q13" s="57">
        <v>13500</v>
      </c>
      <c r="R13" s="115"/>
      <c r="S13" s="45">
        <f>D13*R13</f>
        <v>0</v>
      </c>
      <c r="T13" s="46" t="str">
        <f t="shared" si="4"/>
        <v xml:space="preserve"> </v>
      </c>
      <c r="U13" s="103"/>
      <c r="V13" s="56" t="s">
        <v>13</v>
      </c>
    </row>
    <row r="14" spans="1:22" ht="114.6" customHeight="1" thickBot="1" x14ac:dyDescent="0.3">
      <c r="A14" s="26"/>
      <c r="B14" s="62">
        <v>8</v>
      </c>
      <c r="C14" s="63" t="s">
        <v>40</v>
      </c>
      <c r="D14" s="64">
        <v>1</v>
      </c>
      <c r="E14" s="65" t="s">
        <v>27</v>
      </c>
      <c r="F14" s="74" t="s">
        <v>52</v>
      </c>
      <c r="G14" s="113"/>
      <c r="H14" s="113"/>
      <c r="I14" s="92"/>
      <c r="J14" s="95"/>
      <c r="K14" s="98"/>
      <c r="L14" s="66"/>
      <c r="M14" s="92"/>
      <c r="N14" s="92"/>
      <c r="O14" s="101"/>
      <c r="P14" s="67">
        <f>D14*Q14</f>
        <v>23000</v>
      </c>
      <c r="Q14" s="68">
        <v>23000</v>
      </c>
      <c r="R14" s="116"/>
      <c r="S14" s="69">
        <f>D14*R14</f>
        <v>0</v>
      </c>
      <c r="T14" s="70" t="str">
        <f t="shared" si="4"/>
        <v xml:space="preserve"> </v>
      </c>
      <c r="U14" s="104"/>
      <c r="V14" s="65" t="s">
        <v>12</v>
      </c>
    </row>
    <row r="15" spans="1:22" ht="13.5" customHeight="1" thickTop="1" thickBot="1" x14ac:dyDescent="0.3">
      <c r="C15" s="5"/>
      <c r="D15" s="5"/>
      <c r="E15" s="5"/>
      <c r="F15" s="5"/>
      <c r="G15" s="5"/>
      <c r="H15" s="5"/>
      <c r="I15" s="5"/>
      <c r="J15" s="5"/>
      <c r="N15" s="5"/>
      <c r="O15" s="5"/>
      <c r="P15" s="5"/>
      <c r="S15" s="40"/>
    </row>
    <row r="16" spans="1:22" ht="60" customHeight="1" thickTop="1" thickBot="1" x14ac:dyDescent="0.3">
      <c r="B16" s="85" t="s">
        <v>26</v>
      </c>
      <c r="C16" s="86"/>
      <c r="D16" s="86"/>
      <c r="E16" s="86"/>
      <c r="F16" s="86"/>
      <c r="G16" s="86"/>
      <c r="H16" s="76"/>
      <c r="I16" s="27"/>
      <c r="J16" s="27"/>
      <c r="K16" s="27"/>
      <c r="L16" s="28"/>
      <c r="M16" s="8"/>
      <c r="N16" s="8"/>
      <c r="O16" s="29"/>
      <c r="P16" s="29"/>
      <c r="Q16" s="30" t="s">
        <v>10</v>
      </c>
      <c r="R16" s="87" t="s">
        <v>11</v>
      </c>
      <c r="S16" s="88"/>
      <c r="T16" s="89"/>
      <c r="U16" s="22"/>
      <c r="V16" s="31"/>
    </row>
    <row r="17" spans="2:20" ht="46.5" customHeight="1" thickTop="1" thickBot="1" x14ac:dyDescent="0.3">
      <c r="B17" s="78" t="s">
        <v>31</v>
      </c>
      <c r="C17" s="79"/>
      <c r="D17" s="79"/>
      <c r="E17" s="79"/>
      <c r="F17" s="79"/>
      <c r="G17" s="79"/>
      <c r="H17" s="75"/>
      <c r="I17" s="32"/>
      <c r="L17" s="12"/>
      <c r="M17" s="12"/>
      <c r="N17" s="12"/>
      <c r="O17" s="33"/>
      <c r="P17" s="33"/>
      <c r="Q17" s="34">
        <f>SUM(P7:P14)</f>
        <v>115850</v>
      </c>
      <c r="R17" s="80">
        <f>SUM(S7:S14)</f>
        <v>0</v>
      </c>
      <c r="S17" s="81"/>
      <c r="T17" s="82"/>
    </row>
    <row r="18" spans="2:20" ht="14.25" customHeight="1" thickTop="1" x14ac:dyDescent="0.25"/>
    <row r="19" spans="2:20" ht="14.25" customHeight="1" x14ac:dyDescent="0.25"/>
    <row r="20" spans="2:20" ht="14.25" customHeight="1" x14ac:dyDescent="0.25"/>
    <row r="21" spans="2:20" ht="14.25" customHeight="1" x14ac:dyDescent="0.25"/>
    <row r="22" spans="2:20" ht="14.25" customHeight="1" x14ac:dyDescent="0.25"/>
    <row r="23" spans="2:20" ht="14.25" customHeight="1" x14ac:dyDescent="0.25"/>
    <row r="24" spans="2:20" ht="14.25" customHeight="1" x14ac:dyDescent="0.25"/>
    <row r="25" spans="2:20" ht="14.25" customHeight="1" x14ac:dyDescent="0.25"/>
    <row r="26" spans="2:20" ht="14.25" customHeight="1" x14ac:dyDescent="0.25"/>
    <row r="27" spans="2:20" ht="14.25" customHeight="1" x14ac:dyDescent="0.25"/>
    <row r="28" spans="2:20" ht="14.25" customHeight="1" x14ac:dyDescent="0.25"/>
    <row r="29" spans="2:20" ht="14.25" customHeight="1" x14ac:dyDescent="0.25"/>
    <row r="30" spans="2:20" ht="14.25" customHeight="1" x14ac:dyDescent="0.25"/>
    <row r="31" spans="2:20" ht="14.25" customHeight="1" x14ac:dyDescent="0.25"/>
    <row r="32" spans="2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</sheetData>
  <sheetProtection algorithmName="SHA-512" hashValue="kjL8VlhZwvk+ZM3Ve1KZdv/yD9gl+oExFBjOspZmKBqBIayqj1vIYUEd5Ch3g1B9KWWHxLt0Hi1DNySnb4mhEA==" saltValue="9FjMBChpiYgp6IIaUJgWWA==" spinCount="100000" sheet="1" objects="1" scenarios="1"/>
  <mergeCells count="14">
    <mergeCell ref="U7:U14"/>
    <mergeCell ref="L7:L12"/>
    <mergeCell ref="H7:H13"/>
    <mergeCell ref="B17:G17"/>
    <mergeCell ref="R17:T17"/>
    <mergeCell ref="B1:D1"/>
    <mergeCell ref="B16:G16"/>
    <mergeCell ref="R16:T16"/>
    <mergeCell ref="I7:I14"/>
    <mergeCell ref="J7:J14"/>
    <mergeCell ref="K7:K14"/>
    <mergeCell ref="M7:M14"/>
    <mergeCell ref="N7:N14"/>
    <mergeCell ref="O7:O14"/>
  </mergeCells>
  <conditionalFormatting sqref="D7:D14">
    <cfRule type="containsBlanks" dxfId="7" priority="51">
      <formula>LEN(TRIM(D7))=0</formula>
    </cfRule>
  </conditionalFormatting>
  <conditionalFormatting sqref="T7:T14">
    <cfRule type="cellIs" dxfId="6" priority="43" operator="equal">
      <formula>"VYHOVUJE"</formula>
    </cfRule>
  </conditionalFormatting>
  <conditionalFormatting sqref="T7:T14">
    <cfRule type="cellIs" dxfId="5" priority="42" operator="equal">
      <formula>"NEVYHOVUJE"</formula>
    </cfRule>
  </conditionalFormatting>
  <conditionalFormatting sqref="G7:G14 R7:R14">
    <cfRule type="containsBlanks" dxfId="4" priority="23">
      <formula>LEN(TRIM(G7))=0</formula>
    </cfRule>
  </conditionalFormatting>
  <conditionalFormatting sqref="G7:G14">
    <cfRule type="containsBlanks" dxfId="3" priority="22">
      <formula>LEN(TRIM(G7))=0</formula>
    </cfRule>
  </conditionalFormatting>
  <conditionalFormatting sqref="G7:G14 R7:R14">
    <cfRule type="notContainsBlanks" dxfId="2" priority="21">
      <formula>LEN(TRIM(G7))&gt;0</formula>
    </cfRule>
  </conditionalFormatting>
  <conditionalFormatting sqref="G7:G14 R7:R14">
    <cfRule type="notContainsBlanks" dxfId="1" priority="20">
      <formula>LEN(TRIM(G7))&gt;0</formula>
    </cfRule>
  </conditionalFormatting>
  <conditionalFormatting sqref="G7:G14">
    <cfRule type="notContainsBlanks" dxfId="0" priority="19">
      <formula>LEN(TRIM(G7))&gt;0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4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2021-09-29T10:26:08Z</dcterms:modified>
</cp:coreProperties>
</file>